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90" yWindow="375" windowWidth="12000" windowHeight="14985" tabRatio="732"/>
  </bookViews>
  <sheets>
    <sheet name="CESTA" sheetId="13" r:id="rId1"/>
    <sheet name="JAVNA RAZSVETLJAVA" sheetId="11" r:id="rId2"/>
    <sheet name="REKAPITULACIJA" sheetId="12" r:id="rId3"/>
  </sheets>
  <definedNames>
    <definedName name="_xlnm.Print_Titles" localSheetId="0">CESTA!$3:$3</definedName>
  </definedNames>
  <calcPr calcId="145621"/>
</workbook>
</file>

<file path=xl/calcChain.xml><?xml version="1.0" encoding="utf-8"?>
<calcChain xmlns="http://schemas.openxmlformats.org/spreadsheetml/2006/main">
  <c r="H19" i="13" l="1"/>
  <c r="H95" i="13" l="1"/>
  <c r="H47" i="13"/>
  <c r="H32" i="13"/>
  <c r="H91" i="13" l="1"/>
  <c r="H59" i="13"/>
  <c r="H49" i="13"/>
  <c r="H30" i="13"/>
  <c r="H28" i="13"/>
  <c r="H15" i="13"/>
  <c r="H17" i="13"/>
  <c r="H93" i="13" l="1"/>
  <c r="H7" i="13" l="1"/>
  <c r="H9" i="13"/>
  <c r="H11" i="13"/>
  <c r="H13" i="13"/>
  <c r="H26" i="13"/>
  <c r="H34" i="13"/>
  <c r="H39" i="13"/>
  <c r="H41" i="13"/>
  <c r="H45" i="13"/>
  <c r="H52" i="13"/>
  <c r="H61" i="13"/>
  <c r="H63" i="13"/>
  <c r="H65" i="13"/>
  <c r="H67" i="13"/>
  <c r="H73" i="13"/>
  <c r="H104" i="13" s="1"/>
  <c r="H77" i="13"/>
  <c r="H79" i="13"/>
  <c r="H81" i="13"/>
  <c r="H83" i="13"/>
  <c r="H89" i="13"/>
  <c r="D102" i="13"/>
  <c r="D103" i="13"/>
  <c r="H22" i="13" l="1"/>
  <c r="H100" i="13" s="1"/>
  <c r="H69" i="13"/>
  <c r="H103" i="13" s="1"/>
  <c r="H85" i="13"/>
  <c r="H105" i="13" s="1"/>
  <c r="H36" i="13"/>
  <c r="H101" i="13" s="1"/>
  <c r="H55" i="13"/>
  <c r="H102" i="13" s="1"/>
  <c r="H97" i="13"/>
  <c r="H106" i="13" s="1"/>
  <c r="H107" i="13" l="1"/>
  <c r="H109" i="13" s="1"/>
  <c r="H110" i="13" l="1"/>
  <c r="H111" i="13" s="1"/>
  <c r="G4" i="12"/>
  <c r="G6" i="12" l="1"/>
  <c r="G7" i="12" s="1"/>
  <c r="G8" i="12" s="1"/>
</calcChain>
</file>

<file path=xl/sharedStrings.xml><?xml version="1.0" encoding="utf-8"?>
<sst xmlns="http://schemas.openxmlformats.org/spreadsheetml/2006/main" count="179" uniqueCount="110">
  <si>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</si>
  <si>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</si>
  <si>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</si>
  <si>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</si>
  <si>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</si>
  <si>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</si>
  <si>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</si>
  <si>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</si>
  <si>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PREDDELA</t>
  </si>
  <si>
    <t>11 111</t>
  </si>
  <si>
    <t>kos</t>
  </si>
  <si>
    <t>m'</t>
  </si>
  <si>
    <t>m2</t>
  </si>
  <si>
    <t>PREDDELA SKUPAJ:</t>
  </si>
  <si>
    <t>2.0</t>
  </si>
  <si>
    <t>ZEMELJSKA DELA</t>
  </si>
  <si>
    <t>m3</t>
  </si>
  <si>
    <t>4.0</t>
  </si>
  <si>
    <t>TUJE STORITVE</t>
  </si>
  <si>
    <t>ur</t>
  </si>
  <si>
    <t>TUJE STORITVE SKUPAJ:</t>
  </si>
  <si>
    <t>45 261</t>
  </si>
  <si>
    <t>7.0</t>
  </si>
  <si>
    <t>Geomehanski nadzor</t>
  </si>
  <si>
    <t>ZEMELJSKA DELA SKUPAJ :</t>
  </si>
  <si>
    <t>SKUPAJ :</t>
  </si>
  <si>
    <t>VSE SKUPAJ :</t>
  </si>
  <si>
    <t>2</t>
  </si>
  <si>
    <t>3</t>
  </si>
  <si>
    <t>4</t>
  </si>
  <si>
    <t>6</t>
  </si>
  <si>
    <t>5</t>
  </si>
  <si>
    <t>1</t>
  </si>
  <si>
    <t>DDV 22%</t>
  </si>
  <si>
    <t xml:space="preserve">SKUPNA  REKAPITULACIJA </t>
  </si>
  <si>
    <t>OPREMA CESTE</t>
  </si>
  <si>
    <t>3.0</t>
  </si>
  <si>
    <t>pav</t>
  </si>
  <si>
    <t>m</t>
  </si>
  <si>
    <t>OPREMA SKUPAJ:</t>
  </si>
  <si>
    <t>6.0</t>
  </si>
  <si>
    <t>Zavarovanje gradbišča z delno zaporo cestišča z vso vizuelno in svetlobno označbo</t>
  </si>
  <si>
    <t>67111</t>
  </si>
  <si>
    <t>61 433</t>
  </si>
  <si>
    <t>Dobava in vgraditev stebriča za prometni znak iz vroče cinkane jeklene cevi fi 65 mm, dolžina 3450 mm</t>
  </si>
  <si>
    <t>61 236</t>
  </si>
  <si>
    <t>61 111</t>
  </si>
  <si>
    <t>OBLOGA  SKUPAJ:</t>
  </si>
  <si>
    <t>5.0</t>
  </si>
  <si>
    <t>ODVODNJAVANJE SKUPAJ:</t>
  </si>
  <si>
    <t>Izdelava priključkov  drenaž na požiralnike in cevi na jaške.</t>
  </si>
  <si>
    <t>31 123</t>
  </si>
  <si>
    <t>43332</t>
  </si>
  <si>
    <t>42 163</t>
  </si>
  <si>
    <t>ODVODNJAVANJE</t>
  </si>
  <si>
    <t>VOZIŠČNE KONSTRUKCIJE SKUPAJ:</t>
  </si>
  <si>
    <t xml:space="preserve"> </t>
  </si>
  <si>
    <t>35 211</t>
  </si>
  <si>
    <t>ASFALTIRANJE PLOČNIKA</t>
  </si>
  <si>
    <t xml:space="preserve">Izdelava  bankine iz prodca, široke  0.50 m
</t>
  </si>
  <si>
    <t>36 121</t>
  </si>
  <si>
    <t>31 343</t>
  </si>
  <si>
    <t xml:space="preserve">ASFALTIRANJE VOZIŠČA </t>
  </si>
  <si>
    <t>Pobrizg asfalta z bitumensko emulzijo 0,5 kg/m2, 2x</t>
  </si>
  <si>
    <t>31 268</t>
  </si>
  <si>
    <t>31 122</t>
  </si>
  <si>
    <t xml:space="preserve">VOZIŠČNE KONSTRUKCIJE </t>
  </si>
  <si>
    <t>Izdelava in valjanje planuma pločnika in vozišča do potrebne zbitosti in do natančnosti + - 5 cm</t>
  </si>
  <si>
    <t>22 111</t>
  </si>
  <si>
    <t>21 212</t>
  </si>
  <si>
    <t>12 241</t>
  </si>
  <si>
    <t>Rezanje asfalta v deb. do 15 cm</t>
  </si>
  <si>
    <t>12 234</t>
  </si>
  <si>
    <t>Postavitev in zavarovanje prečnih profilov</t>
  </si>
  <si>
    <t>11 121</t>
  </si>
  <si>
    <t>km</t>
  </si>
  <si>
    <t>Izdelava PID</t>
  </si>
  <si>
    <t>Izdelava sprotnega geodetskega posnetka izvedenih del</t>
  </si>
  <si>
    <t>12 291</t>
  </si>
  <si>
    <t>21 216</t>
  </si>
  <si>
    <t>24 181</t>
  </si>
  <si>
    <t>Vgraditev predfabriciranih dvignjenih robnikov iz cem. betona s prerezom 15/25 cm (polaganje ležeče)</t>
  </si>
  <si>
    <t>44 162</t>
  </si>
  <si>
    <t>ZIDOVI IN OBLOGE</t>
  </si>
  <si>
    <t>Izdelava temelja iz cementnega betona MB 10, dolžina 80 cm fi 30 cm</t>
  </si>
  <si>
    <t>JR</t>
  </si>
  <si>
    <t>PLOČNIK IN CESTA</t>
  </si>
  <si>
    <t>ZID IN OBLOGA BREŽINE</t>
  </si>
  <si>
    <t xml:space="preserve">REKAPITULACIJA </t>
  </si>
  <si>
    <t>Posnetek stanja ceste, levi rob, desni rob, robnik  in zavarovanje zakoličene trase, na rastru 15m</t>
  </si>
  <si>
    <t>Rušenje  obst asfalta in odvoz na deponijo koncensijonarja</t>
  </si>
  <si>
    <t>Rušeje obstoječih vtočnih jaškov, meteorne kanalizacije</t>
  </si>
  <si>
    <t xml:space="preserve"> Izkop obstoječe voziščne konstrukcije v debelini 50cm, pri čemer se gramoz deponira na občinski deponijo, zemljina pa na deponija koncensijonarja do 3km </t>
  </si>
  <si>
    <t xml:space="preserve">Vgrajevanje nasipa z dobavo in magmatskega lomljenca 0-63mm (KLEH)      </t>
  </si>
  <si>
    <t xml:space="preserve">Vgrajevanje  magmatskih skal-lomljenca 300-500mm, za izvedbo kamnite pete v območju obračališča     </t>
  </si>
  <si>
    <t xml:space="preserve">Izdelava nevezane nosilne plasti drobljenca v debelini min 20 cm (tampon-KLEH) (po izkazu kubatur) </t>
  </si>
  <si>
    <t>Izdelava jaska iz cementnega betona, kroznega prereza fi 50cm, globine 1,0 do 1,5 m z LŽ rešetko nosilnosti 40 ton</t>
  </si>
  <si>
    <t>Izdelava drenaže na planumu cestišča iz DKC cevi fi 110 mm, na podložni beton</t>
  </si>
  <si>
    <t xml:space="preserve">Izdelava kanalizacije iz PVC cevi  vgrajenih na podložno plast iz cementnega betona fi 20 cm , SN8, navezava na fekalne jaške </t>
  </si>
  <si>
    <t>Zasip drenaže z vodoprepustnim materialom frakcij 8/16mm 0.25m3/m1</t>
  </si>
  <si>
    <t xml:space="preserve"> Ozki izkop zemljine za meteorno kanalizacijo, drenaže in jaške z odvozom na deponijo</t>
  </si>
  <si>
    <t>Zakoličba vseh komunalnih vodov Telekom, elektro, kabelska, vodovod</t>
  </si>
  <si>
    <t xml:space="preserve">Rušenje obst.betonskih robnikov in odvoz na deponijo koncensijonarja </t>
  </si>
  <si>
    <t>12 245</t>
  </si>
  <si>
    <t xml:space="preserve">Humoziranje v d=10cm in zatravitev </t>
  </si>
  <si>
    <t>PROJEKTANTSKI PREDRAČUN CANKARJEVA</t>
  </si>
  <si>
    <t>NEPREDVIDENA DELA 3%</t>
  </si>
  <si>
    <t>Postavitev-prestavitev obstoječega   prometnega znaka (slepa ulica in stop znak), podloga iz aluminijaste pločevine, znak z  odsevno folijo 1.vrste, fi 600 mm</t>
  </si>
  <si>
    <t>Izdelava nosilne plasti iz AC 22 surf B  70/100 A4, v debelini 6 cm, delno ročna vgradnja</t>
  </si>
  <si>
    <t>Izdelava nosilne plasti iz AC 11 surf B  70/100 A3, v debelini 4 cm, delno ročna vgradnja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</si>
</sst>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S_I_T_-;\-* #,##0.00\ _S_I_T_-;_-* &quot;-&quot;??\ _S_I_T_-;_-@_-"/>
    <numFmt numFmtId="165" formatCode="0.0"/>
    <numFmt numFmtId="166" formatCode="#,##0.00\ &quot;€&quot;"/>
    <numFmt numFmtId="167" formatCode="_(* #,##0.00_);_(* \(#,##0.00\);_(* &quot;-&quot;??_);_(@_)"/>
  </numFmts>
  <fonts count="12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0"/>
      <name val="SL Dutch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11">
      <alignment horizontal="left" vertical="center"/>
    </xf>
    <xf numFmtId="0" fontId="8" fillId="0" borderId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 applyFill="0" applyBorder="0"/>
    <xf numFmtId="164" fontId="9" fillId="0" borderId="0" applyFont="0" applyFill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1" fillId="0" borderId="0" xfId="0" applyFont="1"/>
    <xf numFmtId="4" fontId="0" fillId="0" borderId="1" xfId="0" applyNumberFormat="1" applyBorder="1"/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horizontal="justify" vertical="justify"/>
    </xf>
    <xf numFmtId="49" fontId="0" fillId="0" borderId="1" xfId="0" applyNumberFormat="1" applyBorder="1" applyAlignment="1">
      <alignment horizontal="justify" vertical="justify"/>
    </xf>
    <xf numFmtId="49" fontId="0" fillId="0" borderId="2" xfId="0" applyNumberFormat="1" applyBorder="1" applyAlignment="1">
      <alignment vertical="top"/>
    </xf>
    <xf numFmtId="4" fontId="0" fillId="0" borderId="2" xfId="0" applyNumberFormat="1" applyBorder="1"/>
    <xf numFmtId="49" fontId="1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horizontal="justify" vertical="justify"/>
    </xf>
    <xf numFmtId="49" fontId="1" fillId="0" borderId="2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horizontal="justify" vertical="justify"/>
    </xf>
    <xf numFmtId="4" fontId="1" fillId="0" borderId="2" xfId="0" applyNumberFormat="1" applyFont="1" applyBorder="1"/>
    <xf numFmtId="0" fontId="1" fillId="0" borderId="2" xfId="0" applyFont="1" applyBorder="1"/>
    <xf numFmtId="4" fontId="0" fillId="0" borderId="3" xfId="0" applyNumberFormat="1" applyBorder="1"/>
    <xf numFmtId="4" fontId="0" fillId="0" borderId="4" xfId="0" applyNumberFormat="1" applyBorder="1"/>
    <xf numFmtId="0" fontId="3" fillId="0" borderId="5" xfId="0" applyFont="1" applyBorder="1"/>
    <xf numFmtId="0" fontId="3" fillId="0" borderId="6" xfId="0" applyFont="1" applyBorder="1"/>
    <xf numFmtId="4" fontId="3" fillId="0" borderId="7" xfId="0" applyNumberFormat="1" applyFont="1" applyBorder="1"/>
    <xf numFmtId="4" fontId="1" fillId="0" borderId="0" xfId="0" applyNumberFormat="1" applyFont="1" applyBorder="1"/>
    <xf numFmtId="49" fontId="1" fillId="0" borderId="0" xfId="0" applyNumberFormat="1" applyFont="1" applyBorder="1" applyAlignment="1">
      <alignment vertical="top"/>
    </xf>
    <xf numFmtId="4" fontId="0" fillId="0" borderId="0" xfId="0" applyNumberFormat="1" applyBorder="1"/>
    <xf numFmtId="49" fontId="0" fillId="0" borderId="0" xfId="0" applyNumberFormat="1" applyBorder="1" applyAlignment="1">
      <alignment horizontal="justify" vertical="justify"/>
    </xf>
    <xf numFmtId="49" fontId="0" fillId="0" borderId="0" xfId="0" applyNumberFormat="1" applyBorder="1" applyAlignment="1">
      <alignment vertical="top"/>
    </xf>
    <xf numFmtId="49" fontId="1" fillId="0" borderId="0" xfId="0" applyNumberFormat="1" applyFont="1" applyBorder="1" applyAlignment="1">
      <alignment horizontal="justify" vertical="justify"/>
    </xf>
    <xf numFmtId="0" fontId="0" fillId="0" borderId="8" xfId="0" applyBorder="1"/>
    <xf numFmtId="49" fontId="0" fillId="0" borderId="0" xfId="0" applyNumberFormat="1" applyBorder="1"/>
    <xf numFmtId="0" fontId="0" fillId="0" borderId="0" xfId="0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0" fillId="0" borderId="11" xfId="0" applyBorder="1"/>
    <xf numFmtId="0" fontId="0" fillId="0" borderId="12" xfId="0" applyBorder="1"/>
    <xf numFmtId="165" fontId="0" fillId="0" borderId="12" xfId="0" applyNumberFormat="1" applyBorder="1" applyAlignment="1">
      <alignment horizontal="left"/>
    </xf>
    <xf numFmtId="0" fontId="1" fillId="0" borderId="0" xfId="0" applyFont="1" applyBorder="1"/>
    <xf numFmtId="49" fontId="1" fillId="0" borderId="2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0" fontId="3" fillId="0" borderId="0" xfId="0" applyFont="1"/>
    <xf numFmtId="49" fontId="3" fillId="0" borderId="2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horizontal="justify" vertical="justify"/>
    </xf>
    <xf numFmtId="4" fontId="6" fillId="0" borderId="2" xfId="0" applyNumberFormat="1" applyFont="1" applyBorder="1"/>
    <xf numFmtId="4" fontId="6" fillId="0" borderId="16" xfId="0" applyNumberFormat="1" applyFont="1" applyBorder="1"/>
    <xf numFmtId="0" fontId="6" fillId="0" borderId="0" xfId="0" applyFont="1"/>
    <xf numFmtId="49" fontId="6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justify" vertical="justify"/>
    </xf>
    <xf numFmtId="4" fontId="6" fillId="0" borderId="1" xfId="0" applyNumberFormat="1" applyFont="1" applyBorder="1"/>
    <xf numFmtId="4" fontId="3" fillId="0" borderId="2" xfId="0" applyNumberFormat="1" applyFont="1" applyBorder="1"/>
    <xf numFmtId="49" fontId="0" fillId="0" borderId="1" xfId="0" applyNumberFormat="1" applyBorder="1" applyAlignment="1">
      <alignment horizontal="justify" vertical="justify" wrapText="1"/>
    </xf>
    <xf numFmtId="0" fontId="3" fillId="0" borderId="20" xfId="0" applyFont="1" applyBorder="1"/>
    <xf numFmtId="0" fontId="3" fillId="0" borderId="21" xfId="0" applyFont="1" applyBorder="1"/>
    <xf numFmtId="4" fontId="3" fillId="0" borderId="22" xfId="0" applyNumberFormat="1" applyFont="1" applyBorder="1"/>
    <xf numFmtId="4" fontId="0" fillId="0" borderId="1" xfId="0" applyNumberFormat="1" applyFill="1" applyBorder="1"/>
    <xf numFmtId="0" fontId="5" fillId="2" borderId="18" xfId="0" applyFont="1" applyFill="1" applyBorder="1"/>
    <xf numFmtId="0" fontId="5" fillId="2" borderId="10" xfId="0" applyFont="1" applyFill="1" applyBorder="1" applyProtection="1">
      <protection hidden="1"/>
    </xf>
    <xf numFmtId="0" fontId="5" fillId="2" borderId="10" xfId="0" applyFont="1" applyFill="1" applyBorder="1"/>
    <xf numFmtId="4" fontId="3" fillId="2" borderId="19" xfId="0" applyNumberFormat="1" applyFont="1" applyFill="1" applyBorder="1"/>
    <xf numFmtId="49" fontId="0" fillId="0" borderId="1" xfId="0" applyNumberFormat="1" applyFill="1" applyBorder="1" applyAlignment="1">
      <alignment horizontal="justify" vertical="justify"/>
    </xf>
    <xf numFmtId="0" fontId="0" fillId="0" borderId="0" xfId="0" applyBorder="1"/>
    <xf numFmtId="166" fontId="7" fillId="0" borderId="3" xfId="0" applyNumberFormat="1" applyFont="1" applyBorder="1"/>
    <xf numFmtId="166" fontId="7" fillId="0" borderId="4" xfId="0" applyNumberFormat="1" applyFont="1" applyBorder="1"/>
    <xf numFmtId="166" fontId="3" fillId="0" borderId="7" xfId="0" applyNumberFormat="1" applyFont="1" applyBorder="1"/>
    <xf numFmtId="166" fontId="3" fillId="0" borderId="22" xfId="0" applyNumberFormat="1" applyFont="1" applyBorder="1"/>
    <xf numFmtId="0" fontId="5" fillId="3" borderId="18" xfId="0" applyFont="1" applyFill="1" applyBorder="1"/>
    <xf numFmtId="0" fontId="5" fillId="3" borderId="10" xfId="0" applyFont="1" applyFill="1" applyBorder="1" applyProtection="1">
      <protection hidden="1"/>
    </xf>
    <xf numFmtId="0" fontId="5" fillId="3" borderId="10" xfId="0" applyFont="1" applyFill="1" applyBorder="1"/>
    <xf numFmtId="166" fontId="3" fillId="3" borderId="19" xfId="0" applyNumberFormat="1" applyFont="1" applyFill="1" applyBorder="1"/>
    <xf numFmtId="165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0" xfId="0" applyBorder="1"/>
    <xf numFmtId="0" fontId="0" fillId="0" borderId="9" xfId="0" applyBorder="1"/>
    <xf numFmtId="0" fontId="0" fillId="0" borderId="0" xfId="0" applyFill="1"/>
    <xf numFmtId="0" fontId="3" fillId="0" borderId="21" xfId="0" applyFont="1" applyFill="1" applyBorder="1"/>
    <xf numFmtId="0" fontId="3" fillId="0" borderId="6" xfId="0" applyFont="1" applyFill="1" applyBorder="1"/>
    <xf numFmtId="0" fontId="0" fillId="0" borderId="28" xfId="0" applyBorder="1"/>
    <xf numFmtId="0" fontId="0" fillId="0" borderId="29" xfId="0" applyFill="1" applyBorder="1"/>
    <xf numFmtId="0" fontId="0" fillId="0" borderId="10" xfId="0" applyFill="1" applyBorder="1"/>
    <xf numFmtId="0" fontId="0" fillId="0" borderId="10" xfId="0" applyBorder="1"/>
    <xf numFmtId="49" fontId="0" fillId="0" borderId="10" xfId="0" applyNumberFormat="1" applyBorder="1"/>
    <xf numFmtId="0" fontId="0" fillId="0" borderId="30" xfId="0" applyBorder="1"/>
    <xf numFmtId="0" fontId="0" fillId="0" borderId="9" xfId="0" applyFill="1" applyBorder="1"/>
    <xf numFmtId="0" fontId="0" fillId="0" borderId="0" xfId="0" applyFill="1" applyBorder="1"/>
    <xf numFmtId="0" fontId="0" fillId="0" borderId="14" xfId="0" applyFill="1" applyBorder="1"/>
    <xf numFmtId="0" fontId="0" fillId="0" borderId="13" xfId="0" applyFill="1" applyBorder="1"/>
    <xf numFmtId="0" fontId="4" fillId="0" borderId="0" xfId="0" applyFont="1" applyFill="1" applyBorder="1" applyAlignment="1">
      <alignment horizontal="centerContinuous"/>
    </xf>
    <xf numFmtId="4" fontId="1" fillId="0" borderId="0" xfId="0" applyNumberFormat="1" applyFont="1" applyFill="1" applyBorder="1"/>
    <xf numFmtId="0" fontId="1" fillId="0" borderId="2" xfId="0" applyFont="1" applyFill="1" applyBorder="1"/>
    <xf numFmtId="49" fontId="0" fillId="0" borderId="1" xfId="0" applyNumberFormat="1" applyFill="1" applyBorder="1" applyAlignment="1">
      <alignment vertical="top"/>
    </xf>
    <xf numFmtId="4" fontId="3" fillId="0" borderId="2" xfId="0" applyNumberFormat="1" applyFont="1" applyFill="1" applyBorder="1"/>
    <xf numFmtId="4" fontId="1" fillId="0" borderId="2" xfId="0" applyNumberFormat="1" applyFont="1" applyFill="1" applyBorder="1"/>
    <xf numFmtId="0" fontId="3" fillId="0" borderId="17" xfId="0" applyFont="1" applyBorder="1"/>
    <xf numFmtId="4" fontId="1" fillId="0" borderId="17" xfId="0" applyNumberFormat="1" applyFont="1" applyBorder="1"/>
    <xf numFmtId="49" fontId="1" fillId="0" borderId="2" xfId="0" applyNumberFormat="1" applyFont="1" applyBorder="1" applyAlignment="1"/>
    <xf numFmtId="4" fontId="0" fillId="0" borderId="0" xfId="0" applyNumberFormat="1" applyFill="1" applyBorder="1"/>
    <xf numFmtId="4" fontId="0" fillId="0" borderId="2" xfId="0" applyNumberFormat="1" applyFill="1" applyBorder="1"/>
    <xf numFmtId="49" fontId="0" fillId="0" borderId="1" xfId="0" applyNumberFormat="1" applyBorder="1" applyAlignment="1">
      <alignment horizontal="justify" vertical="top"/>
    </xf>
    <xf numFmtId="4" fontId="10" fillId="0" borderId="2" xfId="0" applyNumberFormat="1" applyFont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0" fontId="11" fillId="0" borderId="0" xfId="0" applyFont="1"/>
    <xf numFmtId="4" fontId="11" fillId="0" borderId="1" xfId="0" applyNumberFormat="1" applyFont="1" applyBorder="1"/>
    <xf numFmtId="4" fontId="11" fillId="0" borderId="1" xfId="0" applyNumberFormat="1" applyFont="1" applyFill="1" applyBorder="1"/>
    <xf numFmtId="49" fontId="11" fillId="0" borderId="1" xfId="0" applyNumberFormat="1" applyFont="1" applyBorder="1" applyAlignment="1">
      <alignment horizontal="justify" vertical="justify"/>
    </xf>
    <xf numFmtId="49" fontId="11" fillId="0" borderId="1" xfId="0" applyNumberFormat="1" applyFont="1" applyFill="1" applyBorder="1" applyAlignment="1">
      <alignment vertical="top"/>
    </xf>
    <xf numFmtId="49" fontId="11" fillId="0" borderId="1" xfId="0" applyNumberFormat="1" applyFont="1" applyBorder="1" applyAlignment="1">
      <alignment vertical="top"/>
    </xf>
    <xf numFmtId="0" fontId="2" fillId="0" borderId="0" xfId="0" applyFont="1"/>
    <xf numFmtId="49" fontId="2" fillId="0" borderId="1" xfId="0" applyNumberFormat="1" applyFont="1" applyBorder="1" applyAlignment="1">
      <alignment horizontal="justify" vertical="justify"/>
    </xf>
    <xf numFmtId="49" fontId="2" fillId="0" borderId="1" xfId="0" applyNumberFormat="1" applyFont="1" applyFill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0" fillId="0" borderId="1" xfId="0" applyNumberFormat="1" applyFont="1" applyBorder="1" applyAlignment="1">
      <alignment horizontal="justify" vertical="justify"/>
    </xf>
    <xf numFmtId="49" fontId="0" fillId="0" borderId="1" xfId="0" applyNumberFormat="1" applyFont="1" applyBorder="1" applyAlignment="1">
      <alignment vertical="top"/>
    </xf>
    <xf numFmtId="4" fontId="3" fillId="0" borderId="31" xfId="0" applyNumberFormat="1" applyFont="1" applyBorder="1"/>
    <xf numFmtId="4" fontId="3" fillId="0" borderId="15" xfId="0" applyNumberFormat="1" applyFont="1" applyFill="1" applyBorder="1"/>
    <xf numFmtId="4" fontId="3" fillId="0" borderId="15" xfId="0" applyNumberFormat="1" applyFont="1" applyBorder="1"/>
    <xf numFmtId="49" fontId="3" fillId="0" borderId="15" xfId="0" applyNumberFormat="1" applyFont="1" applyBorder="1" applyAlignment="1">
      <alignment vertical="top"/>
    </xf>
    <xf numFmtId="49" fontId="3" fillId="0" borderId="32" xfId="0" applyNumberFormat="1" applyFont="1" applyBorder="1" applyAlignment="1">
      <alignment vertical="top"/>
    </xf>
    <xf numFmtId="4" fontId="6" fillId="0" borderId="2" xfId="0" applyNumberFormat="1" applyFont="1" applyFill="1" applyBorder="1"/>
    <xf numFmtId="49" fontId="6" fillId="0" borderId="33" xfId="0" applyNumberFormat="1" applyFont="1" applyBorder="1" applyAlignment="1">
      <alignment vertical="top"/>
    </xf>
    <xf numFmtId="4" fontId="6" fillId="0" borderId="1" xfId="0" applyNumberFormat="1" applyFont="1" applyFill="1" applyBorder="1"/>
    <xf numFmtId="0" fontId="1" fillId="2" borderId="2" xfId="0" applyFont="1" applyFill="1" applyBorder="1"/>
    <xf numFmtId="0" fontId="3" fillId="0" borderId="0" xfId="0" applyFont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6" fillId="0" borderId="0" xfId="0" applyFont="1" applyAlignment="1">
      <alignment horizontal="centerContinuous"/>
    </xf>
    <xf numFmtId="0" fontId="0" fillId="0" borderId="0" xfId="0" applyFont="1"/>
    <xf numFmtId="49" fontId="0" fillId="0" borderId="1" xfId="0" applyNumberFormat="1" applyFont="1" applyFill="1" applyBorder="1" applyAlignment="1">
      <alignment vertical="top"/>
    </xf>
    <xf numFmtId="4" fontId="0" fillId="0" borderId="1" xfId="0" applyNumberFormat="1" applyFont="1" applyBorder="1"/>
    <xf numFmtId="4" fontId="0" fillId="0" borderId="1" xfId="0" applyNumberFormat="1" applyFont="1" applyFill="1" applyBorder="1"/>
    <xf numFmtId="0" fontId="2" fillId="0" borderId="0" xfId="0" applyFont="1" applyFill="1"/>
    <xf numFmtId="0" fontId="5" fillId="0" borderId="0" xfId="0" applyFont="1" applyAlignment="1">
      <alignment horizontal="center"/>
    </xf>
    <xf numFmtId="0" fontId="0" fillId="0" borderId="23" xfId="0" applyBorder="1"/>
    <xf numFmtId="0" fontId="0" fillId="0" borderId="13" xfId="0" applyBorder="1"/>
    <xf numFmtId="0" fontId="0" fillId="0" borderId="14" xfId="0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0" fillId="0" borderId="24" xfId="0" applyBorder="1"/>
    <xf numFmtId="0" fontId="0" fillId="0" borderId="0" xfId="0" applyBorder="1"/>
    <xf numFmtId="0" fontId="0" fillId="0" borderId="9" xfId="0" applyBorder="1"/>
  </cellXfs>
  <cellStyles count="8">
    <cellStyle name="Comma_OSN" xfId="3"/>
    <cellStyle name="Navadno" xfId="0" builtinId="0"/>
    <cellStyle name="Navadno 2" xfId="2"/>
    <cellStyle name="Navadno 2 2" xfId="4"/>
    <cellStyle name="Navadno 4" xfId="5"/>
    <cellStyle name="Normal_1.3.2" xfId="6"/>
    <cellStyle name="Slog 1" xfId="1"/>
    <cellStyle name="Vejica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tabSelected="1" topLeftCell="B73" zoomScaleNormal="100" zoomScaleSheetLayoutView="50" zoomScalePageLayoutView="60" workbookViewId="0">
      <selection activeCell="G110" sqref="G110"/>
    </sheetView>
  </sheetViews>
  <sheetFormatPr defaultRowHeight="12.75"/>
  <cols>
    <col min="1" max="1" width="3.42578125" customWidth="1"/>
    <col min="2" max="2" width="4.7109375" customWidth="1"/>
    <col min="3" max="3" width="7.5703125" customWidth="1"/>
    <col min="4" max="4" width="48.42578125" customWidth="1"/>
    <col min="5" max="5" width="6.140625" customWidth="1"/>
    <col min="6" max="6" width="8.5703125" style="71" customWidth="1"/>
    <col min="7" max="7" width="9.7109375" style="71" customWidth="1"/>
    <col min="8" max="8" width="13.140625" customWidth="1"/>
    <col min="9" max="9" width="17.42578125" customWidth="1"/>
  </cols>
  <sheetData>
    <row r="1" spans="2:8" ht="18">
      <c r="B1" s="128" t="s">
        <v>105</v>
      </c>
      <c r="C1" s="128"/>
      <c r="D1" s="128"/>
      <c r="E1" s="128"/>
      <c r="F1" s="128"/>
      <c r="G1" s="128"/>
      <c r="H1" s="128"/>
    </row>
    <row r="2" spans="2:8" ht="15.75">
      <c r="B2" s="122"/>
      <c r="C2" s="120"/>
      <c r="D2" s="120"/>
      <c r="E2" s="120"/>
      <c r="F2" s="121"/>
      <c r="G2" s="121"/>
      <c r="H2" s="120"/>
    </row>
    <row r="3" spans="2:8">
      <c r="B3" s="119" t="s">
        <v>0</v>
      </c>
      <c r="C3" s="119" t="s">
        <v>1</v>
      </c>
      <c r="D3" s="119" t="s">
        <v>2</v>
      </c>
      <c r="E3" s="119" t="s">
        <v>3</v>
      </c>
      <c r="F3" s="119" t="s">
        <v>4</v>
      </c>
      <c r="G3" s="119" t="s">
        <v>5</v>
      </c>
      <c r="H3" s="119" t="s">
        <v>6</v>
      </c>
    </row>
    <row r="4" spans="2:8">
      <c r="B4" s="1"/>
      <c r="C4" s="1"/>
      <c r="D4" s="5"/>
      <c r="E4" s="3"/>
      <c r="F4" s="51"/>
      <c r="G4" s="51"/>
      <c r="H4" s="3"/>
    </row>
    <row r="5" spans="2:8" s="41" customFormat="1" ht="15.75">
      <c r="B5" s="42"/>
      <c r="C5" s="43" t="s">
        <v>7</v>
      </c>
      <c r="D5" s="44" t="s">
        <v>8</v>
      </c>
      <c r="E5" s="45"/>
      <c r="F5" s="118"/>
      <c r="G5" s="118"/>
      <c r="H5" s="45"/>
    </row>
    <row r="6" spans="2:8">
      <c r="B6" s="4"/>
      <c r="C6" s="9"/>
      <c r="D6" s="10"/>
      <c r="E6" s="3"/>
      <c r="F6" s="51"/>
      <c r="G6" s="51"/>
      <c r="H6" s="3"/>
    </row>
    <row r="7" spans="2:8" ht="25.5">
      <c r="B7" s="4" t="s">
        <v>32</v>
      </c>
      <c r="C7" s="4" t="s">
        <v>9</v>
      </c>
      <c r="D7" s="6" t="s">
        <v>89</v>
      </c>
      <c r="E7" s="3" t="s">
        <v>75</v>
      </c>
      <c r="F7" s="51">
        <v>9.5000000000000001E-2</v>
      </c>
      <c r="G7" s="51">
        <v>0</v>
      </c>
      <c r="H7" s="3">
        <f>F7*G7</f>
        <v>0</v>
      </c>
    </row>
    <row r="8" spans="2:8">
      <c r="B8" s="4"/>
      <c r="C8" s="4"/>
      <c r="D8" s="6"/>
      <c r="E8" s="3"/>
      <c r="F8" s="51"/>
      <c r="G8" s="51"/>
      <c r="H8" s="3"/>
    </row>
    <row r="9" spans="2:8">
      <c r="B9" s="4" t="s">
        <v>27</v>
      </c>
      <c r="C9" s="4" t="s">
        <v>74</v>
      </c>
      <c r="D9" s="6" t="s">
        <v>73</v>
      </c>
      <c r="E9" s="3" t="s">
        <v>10</v>
      </c>
      <c r="F9" s="51">
        <v>7</v>
      </c>
      <c r="G9" s="51">
        <v>0</v>
      </c>
      <c r="H9" s="3">
        <f>F9*G9</f>
        <v>0</v>
      </c>
    </row>
    <row r="10" spans="2:8">
      <c r="B10" s="4"/>
      <c r="C10" s="4"/>
      <c r="D10" s="6"/>
      <c r="E10" s="3"/>
      <c r="F10" s="51"/>
      <c r="G10" s="51"/>
      <c r="H10" s="3"/>
    </row>
    <row r="11" spans="2:8">
      <c r="B11" s="4" t="s">
        <v>28</v>
      </c>
      <c r="C11" s="4" t="s">
        <v>72</v>
      </c>
      <c r="D11" s="6" t="s">
        <v>71</v>
      </c>
      <c r="E11" s="3" t="s">
        <v>11</v>
      </c>
      <c r="F11" s="51">
        <v>8</v>
      </c>
      <c r="G11" s="51">
        <v>0</v>
      </c>
      <c r="H11" s="3">
        <f>F11*G11</f>
        <v>0</v>
      </c>
    </row>
    <row r="12" spans="2:8">
      <c r="B12" s="4"/>
      <c r="C12" s="4"/>
      <c r="D12" s="47"/>
      <c r="E12" s="3"/>
      <c r="F12" s="3"/>
      <c r="G12" s="3"/>
      <c r="H12" s="3"/>
    </row>
    <row r="13" spans="2:8" ht="25.5">
      <c r="B13" s="4" t="s">
        <v>29</v>
      </c>
      <c r="C13" s="4" t="s">
        <v>70</v>
      </c>
      <c r="D13" s="6" t="s">
        <v>90</v>
      </c>
      <c r="E13" s="3" t="s">
        <v>12</v>
      </c>
      <c r="F13" s="51">
        <v>421</v>
      </c>
      <c r="G13" s="51">
        <v>0</v>
      </c>
      <c r="H13" s="3">
        <f>F13*G13</f>
        <v>0</v>
      </c>
    </row>
    <row r="14" spans="2:8">
      <c r="B14" s="4"/>
      <c r="C14" s="4"/>
      <c r="D14" s="6"/>
      <c r="E14" s="3"/>
      <c r="F14" s="51"/>
      <c r="G14" s="51"/>
      <c r="H14" s="3"/>
    </row>
    <row r="15" spans="2:8">
      <c r="B15" s="4" t="s">
        <v>31</v>
      </c>
      <c r="C15" s="4" t="s">
        <v>78</v>
      </c>
      <c r="D15" s="6" t="s">
        <v>91</v>
      </c>
      <c r="E15" s="3" t="s">
        <v>10</v>
      </c>
      <c r="F15" s="51">
        <v>2</v>
      </c>
      <c r="G15" s="51">
        <v>0</v>
      </c>
      <c r="H15" s="3">
        <f>F15*G15</f>
        <v>0</v>
      </c>
    </row>
    <row r="16" spans="2:8">
      <c r="B16" s="4"/>
      <c r="C16" s="4"/>
      <c r="D16" s="6"/>
      <c r="E16" s="3"/>
      <c r="F16" s="51"/>
      <c r="G16" s="51"/>
      <c r="H16" s="3"/>
    </row>
    <row r="17" spans="2:8" ht="27.75" customHeight="1">
      <c r="B17" s="4" t="s">
        <v>30</v>
      </c>
      <c r="C17" s="87" t="s">
        <v>70</v>
      </c>
      <c r="D17" s="6" t="s">
        <v>102</v>
      </c>
      <c r="E17" s="3" t="s">
        <v>11</v>
      </c>
      <c r="F17" s="3">
        <v>76</v>
      </c>
      <c r="G17" s="3">
        <v>0</v>
      </c>
      <c r="H17" s="3">
        <f>F17*G17</f>
        <v>0</v>
      </c>
    </row>
    <row r="18" spans="2:8">
      <c r="B18" s="4"/>
      <c r="C18" s="4"/>
      <c r="D18" s="6"/>
      <c r="E18" s="3"/>
      <c r="F18" s="51"/>
      <c r="G18" s="51"/>
      <c r="H18" s="3"/>
    </row>
    <row r="19" spans="2:8" ht="17.25" customHeight="1">
      <c r="B19" s="4" t="s">
        <v>30</v>
      </c>
      <c r="C19" s="87" t="s">
        <v>103</v>
      </c>
      <c r="D19" s="6" t="s">
        <v>104</v>
      </c>
      <c r="E19" s="3" t="s">
        <v>12</v>
      </c>
      <c r="F19" s="3">
        <v>102</v>
      </c>
      <c r="G19" s="3">
        <v>0</v>
      </c>
      <c r="H19" s="3">
        <f>F19*G19</f>
        <v>0</v>
      </c>
    </row>
    <row r="20" spans="2:8" s="123" customFormat="1" ht="12" customHeight="1">
      <c r="B20" s="110"/>
      <c r="C20" s="124"/>
      <c r="D20" s="109"/>
      <c r="E20" s="125"/>
      <c r="F20" s="125"/>
      <c r="G20" s="125"/>
      <c r="H20" s="125"/>
    </row>
    <row r="21" spans="2:8">
      <c r="B21" s="4"/>
      <c r="C21" s="4"/>
      <c r="D21" s="6"/>
      <c r="E21" s="3"/>
      <c r="F21" s="3"/>
      <c r="G21" s="3"/>
      <c r="H21" s="3"/>
    </row>
    <row r="22" spans="2:8">
      <c r="B22" s="7"/>
      <c r="C22" s="11" t="s">
        <v>7</v>
      </c>
      <c r="D22" s="12" t="s">
        <v>13</v>
      </c>
      <c r="E22" s="8"/>
      <c r="F22" s="94"/>
      <c r="G22" s="94"/>
      <c r="H22" s="13">
        <f>SUM(H6:H21)</f>
        <v>0</v>
      </c>
    </row>
    <row r="23" spans="2:8">
      <c r="B23" s="24"/>
      <c r="C23" s="21"/>
      <c r="D23" s="23"/>
      <c r="E23" s="22"/>
      <c r="F23" s="93"/>
      <c r="G23" s="93"/>
      <c r="H23" s="22"/>
    </row>
    <row r="24" spans="2:8" s="41" customFormat="1" ht="15.75">
      <c r="B24" s="117"/>
      <c r="C24" s="37" t="s">
        <v>14</v>
      </c>
      <c r="D24" s="38" t="s">
        <v>15</v>
      </c>
      <c r="E24" s="39"/>
      <c r="F24" s="116"/>
      <c r="G24" s="116"/>
      <c r="H24" s="40"/>
    </row>
    <row r="25" spans="2:8">
      <c r="B25" s="4"/>
      <c r="C25" s="9"/>
      <c r="D25" s="10"/>
      <c r="E25" s="3"/>
      <c r="F25" s="51"/>
      <c r="G25" s="51"/>
      <c r="H25" s="3"/>
    </row>
    <row r="26" spans="2:8" ht="38.25">
      <c r="B26" s="4" t="s">
        <v>32</v>
      </c>
      <c r="C26" s="87" t="s">
        <v>69</v>
      </c>
      <c r="D26" s="56" t="s">
        <v>92</v>
      </c>
      <c r="E26" s="3" t="s">
        <v>16</v>
      </c>
      <c r="F26" s="51">
        <v>212.5</v>
      </c>
      <c r="G26" s="51">
        <v>0</v>
      </c>
      <c r="H26" s="3">
        <f>F26*G26</f>
        <v>0</v>
      </c>
    </row>
    <row r="27" spans="2:8">
      <c r="B27" s="4"/>
      <c r="C27" s="87"/>
      <c r="D27" s="6"/>
      <c r="E27" s="3"/>
      <c r="F27" s="3"/>
      <c r="G27" s="3"/>
      <c r="H27" s="3"/>
    </row>
    <row r="28" spans="2:8" ht="25.5">
      <c r="B28" s="4" t="s">
        <v>27</v>
      </c>
      <c r="C28" s="87" t="s">
        <v>79</v>
      </c>
      <c r="D28" s="56" t="s">
        <v>100</v>
      </c>
      <c r="E28" s="3" t="s">
        <v>16</v>
      </c>
      <c r="F28" s="51">
        <v>26</v>
      </c>
      <c r="G28" s="51">
        <v>0</v>
      </c>
      <c r="H28" s="3">
        <f>F28*G28</f>
        <v>0</v>
      </c>
    </row>
    <row r="29" spans="2:8">
      <c r="B29" s="4"/>
      <c r="C29" s="4"/>
      <c r="D29" s="56"/>
      <c r="E29" s="3"/>
      <c r="F29" s="51"/>
      <c r="G29" s="51"/>
      <c r="H29" s="3"/>
    </row>
    <row r="30" spans="2:8" ht="25.5">
      <c r="B30" s="4" t="s">
        <v>28</v>
      </c>
      <c r="C30" s="87" t="s">
        <v>80</v>
      </c>
      <c r="D30" s="56" t="s">
        <v>94</v>
      </c>
      <c r="E30" s="3" t="s">
        <v>16</v>
      </c>
      <c r="F30" s="3">
        <v>16</v>
      </c>
      <c r="G30" s="3">
        <v>0</v>
      </c>
      <c r="H30" s="3">
        <f>F30*G30</f>
        <v>0</v>
      </c>
    </row>
    <row r="31" spans="2:8">
      <c r="B31" s="4"/>
      <c r="C31" s="4"/>
      <c r="D31" s="56"/>
      <c r="E31" s="3"/>
      <c r="F31" s="51"/>
      <c r="G31" s="51"/>
      <c r="H31" s="3"/>
    </row>
    <row r="32" spans="2:8" ht="25.5">
      <c r="B32" s="4" t="s">
        <v>29</v>
      </c>
      <c r="C32" s="87" t="s">
        <v>80</v>
      </c>
      <c r="D32" s="56" t="s">
        <v>93</v>
      </c>
      <c r="E32" s="3" t="s">
        <v>16</v>
      </c>
      <c r="F32" s="3">
        <v>128</v>
      </c>
      <c r="G32" s="3">
        <v>0</v>
      </c>
      <c r="H32" s="3">
        <f>F32*G32</f>
        <v>0</v>
      </c>
    </row>
    <row r="33" spans="2:8">
      <c r="B33" s="4"/>
      <c r="C33" s="4"/>
      <c r="D33" s="6"/>
      <c r="E33" s="3"/>
      <c r="F33" s="3"/>
      <c r="G33" s="3"/>
      <c r="H33" s="3"/>
    </row>
    <row r="34" spans="2:8" ht="25.5">
      <c r="B34" s="4" t="s">
        <v>31</v>
      </c>
      <c r="C34" s="4" t="s">
        <v>68</v>
      </c>
      <c r="D34" s="6" t="s">
        <v>67</v>
      </c>
      <c r="E34" s="3" t="s">
        <v>12</v>
      </c>
      <c r="F34" s="51">
        <v>425</v>
      </c>
      <c r="G34" s="51">
        <v>0</v>
      </c>
      <c r="H34" s="3">
        <f>F34*G34</f>
        <v>0</v>
      </c>
    </row>
    <row r="35" spans="2:8">
      <c r="B35" s="4"/>
      <c r="C35" s="4"/>
      <c r="D35" s="6"/>
      <c r="E35" s="3"/>
      <c r="F35" s="51"/>
      <c r="G35" s="51"/>
      <c r="H35" s="3"/>
    </row>
    <row r="36" spans="2:8" s="2" customFormat="1">
      <c r="B36" s="11"/>
      <c r="C36" s="11" t="s">
        <v>14</v>
      </c>
      <c r="D36" s="34" t="s">
        <v>24</v>
      </c>
      <c r="E36" s="13"/>
      <c r="F36" s="89"/>
      <c r="G36" s="89"/>
      <c r="H36" s="13">
        <f>SUM(H25:H35)</f>
        <v>0</v>
      </c>
    </row>
    <row r="37" spans="2:8" s="2" customFormat="1" ht="13.5" thickBot="1">
      <c r="B37" s="21"/>
      <c r="C37" s="21"/>
      <c r="D37" s="25"/>
      <c r="E37" s="20"/>
      <c r="F37" s="85"/>
      <c r="G37" s="85"/>
      <c r="H37" s="20"/>
    </row>
    <row r="38" spans="2:8" s="36" customFormat="1" ht="16.5" thickBot="1">
      <c r="B38" s="115"/>
      <c r="C38" s="114" t="s">
        <v>36</v>
      </c>
      <c r="D38" s="35" t="s">
        <v>66</v>
      </c>
      <c r="E38" s="113"/>
      <c r="F38" s="112"/>
      <c r="G38" s="112"/>
      <c r="H38" s="111"/>
    </row>
    <row r="39" spans="2:8" ht="25.5">
      <c r="B39" s="4" t="s">
        <v>32</v>
      </c>
      <c r="C39" s="4" t="s">
        <v>65</v>
      </c>
      <c r="D39" s="6" t="s">
        <v>95</v>
      </c>
      <c r="E39" s="3" t="s">
        <v>16</v>
      </c>
      <c r="F39" s="51">
        <v>85</v>
      </c>
      <c r="G39" s="51">
        <v>0</v>
      </c>
      <c r="H39" s="3">
        <f>F39*G39</f>
        <v>0</v>
      </c>
    </row>
    <row r="40" spans="2:8">
      <c r="B40" s="4"/>
      <c r="C40" s="4"/>
      <c r="D40" s="6"/>
      <c r="E40" s="3"/>
      <c r="F40" s="51"/>
      <c r="G40" s="51"/>
      <c r="H40" s="3"/>
    </row>
    <row r="41" spans="2:8" s="105" customFormat="1">
      <c r="B41" s="4" t="s">
        <v>27</v>
      </c>
      <c r="C41" s="107" t="s">
        <v>64</v>
      </c>
      <c r="D41" s="106" t="s">
        <v>63</v>
      </c>
      <c r="E41" s="97" t="s">
        <v>12</v>
      </c>
      <c r="F41" s="98">
        <v>421</v>
      </c>
      <c r="G41" s="98">
        <v>0</v>
      </c>
      <c r="H41" s="97">
        <f>F41*G41</f>
        <v>0</v>
      </c>
    </row>
    <row r="42" spans="2:8" s="105" customFormat="1">
      <c r="B42" s="108"/>
      <c r="C42" s="108"/>
      <c r="D42" s="106"/>
      <c r="E42" s="97"/>
      <c r="F42" s="98"/>
      <c r="G42" s="98"/>
      <c r="H42" s="97"/>
    </row>
    <row r="43" spans="2:8" s="99" customFormat="1" ht="15">
      <c r="B43" s="104"/>
      <c r="C43" s="104" t="s">
        <v>62</v>
      </c>
      <c r="D43" s="102"/>
      <c r="E43" s="100"/>
      <c r="F43" s="101"/>
      <c r="G43" s="101"/>
      <c r="H43" s="100"/>
    </row>
    <row r="44" spans="2:8" s="105" customFormat="1">
      <c r="B44" s="108"/>
      <c r="C44" s="108"/>
      <c r="D44" s="106"/>
      <c r="E44" s="97"/>
      <c r="F44" s="98"/>
      <c r="G44" s="98"/>
      <c r="H44" s="97"/>
    </row>
    <row r="45" spans="2:8" s="127" customFormat="1" ht="25.5">
      <c r="B45" s="87" t="s">
        <v>28</v>
      </c>
      <c r="C45" s="107" t="s">
        <v>61</v>
      </c>
      <c r="D45" s="56" t="s">
        <v>108</v>
      </c>
      <c r="E45" s="98" t="s">
        <v>12</v>
      </c>
      <c r="F45" s="126">
        <v>421</v>
      </c>
      <c r="G45" s="98">
        <v>0</v>
      </c>
      <c r="H45" s="98">
        <f>F45*G45</f>
        <v>0</v>
      </c>
    </row>
    <row r="46" spans="2:8" s="105" customFormat="1">
      <c r="B46" s="108"/>
      <c r="C46" s="108"/>
      <c r="D46" s="106"/>
      <c r="E46" s="97"/>
      <c r="F46" s="98"/>
      <c r="G46" s="98"/>
      <c r="H46" s="97"/>
    </row>
    <row r="47" spans="2:8" s="127" customFormat="1" ht="25.5">
      <c r="B47" s="124" t="s">
        <v>29</v>
      </c>
      <c r="C47" s="107" t="s">
        <v>61</v>
      </c>
      <c r="D47" s="56" t="s">
        <v>109</v>
      </c>
      <c r="E47" s="98" t="s">
        <v>12</v>
      </c>
      <c r="F47" s="126">
        <v>421</v>
      </c>
      <c r="G47" s="98">
        <v>0</v>
      </c>
      <c r="H47" s="98">
        <f>F47*G47</f>
        <v>0</v>
      </c>
    </row>
    <row r="48" spans="2:8">
      <c r="B48" s="4"/>
      <c r="C48" s="4"/>
      <c r="D48" s="6"/>
      <c r="E48" s="3"/>
      <c r="F48" s="51"/>
      <c r="G48" s="51"/>
      <c r="H48" s="97"/>
    </row>
    <row r="49" spans="2:8" ht="25.5">
      <c r="B49" s="4" t="s">
        <v>31</v>
      </c>
      <c r="C49" s="87" t="s">
        <v>60</v>
      </c>
      <c r="D49" s="47" t="s">
        <v>59</v>
      </c>
      <c r="E49" s="3" t="s">
        <v>12</v>
      </c>
      <c r="F49" s="98">
        <v>92</v>
      </c>
      <c r="G49" s="98">
        <v>0</v>
      </c>
      <c r="H49" s="97">
        <f>F49*G49</f>
        <v>0</v>
      </c>
    </row>
    <row r="50" spans="2:8" s="105" customFormat="1">
      <c r="B50" s="108"/>
      <c r="C50" s="107"/>
      <c r="D50" s="106"/>
      <c r="E50" s="97"/>
      <c r="F50" s="98"/>
      <c r="G50" s="98"/>
      <c r="H50" s="97"/>
    </row>
    <row r="51" spans="2:8" s="99" customFormat="1" ht="15">
      <c r="B51" s="104"/>
      <c r="C51" s="103" t="s">
        <v>58</v>
      </c>
      <c r="D51" s="102"/>
      <c r="E51" s="100"/>
      <c r="F51" s="101"/>
      <c r="G51" s="101"/>
      <c r="H51" s="100"/>
    </row>
    <row r="52" spans="2:8" ht="25.5">
      <c r="B52" s="4" t="s">
        <v>30</v>
      </c>
      <c r="C52" s="87" t="s">
        <v>57</v>
      </c>
      <c r="D52" s="6" t="s">
        <v>81</v>
      </c>
      <c r="E52" s="3" t="s">
        <v>11</v>
      </c>
      <c r="F52" s="51">
        <v>16</v>
      </c>
      <c r="G52" s="51">
        <v>0</v>
      </c>
      <c r="H52" s="3">
        <f>F52*G52</f>
        <v>0</v>
      </c>
    </row>
    <row r="53" spans="2:8">
      <c r="B53" s="4"/>
      <c r="C53" s="87"/>
      <c r="F53" s="51" t="s">
        <v>56</v>
      </c>
      <c r="G53" s="51"/>
      <c r="H53" s="97"/>
    </row>
    <row r="54" spans="2:8">
      <c r="B54" s="4"/>
      <c r="C54" s="4"/>
      <c r="D54" s="6"/>
      <c r="E54" s="3"/>
      <c r="F54" s="51"/>
      <c r="G54" s="51"/>
      <c r="H54" s="3"/>
    </row>
    <row r="55" spans="2:8">
      <c r="B55" s="7"/>
      <c r="C55" s="11" t="s">
        <v>36</v>
      </c>
      <c r="D55" s="11" t="s">
        <v>55</v>
      </c>
      <c r="E55" s="8"/>
      <c r="F55" s="89"/>
      <c r="G55" s="89"/>
      <c r="H55" s="96">
        <f>SUM(H39:H54)</f>
        <v>0</v>
      </c>
    </row>
    <row r="56" spans="2:8">
      <c r="B56" s="24"/>
      <c r="C56" s="24"/>
      <c r="D56" s="23"/>
      <c r="E56" s="20"/>
      <c r="F56" s="93"/>
      <c r="G56" s="93"/>
      <c r="H56" s="20"/>
    </row>
    <row r="57" spans="2:8" s="36" customFormat="1" ht="15.75">
      <c r="B57" s="37"/>
      <c r="C57" s="37" t="s">
        <v>17</v>
      </c>
      <c r="D57" s="38" t="s">
        <v>54</v>
      </c>
      <c r="E57" s="46"/>
      <c r="F57" s="88"/>
      <c r="G57" s="88"/>
      <c r="H57" s="46"/>
    </row>
    <row r="58" spans="2:8">
      <c r="B58" s="4"/>
      <c r="C58" s="87"/>
      <c r="D58" s="6"/>
      <c r="E58" s="3"/>
      <c r="F58" s="3"/>
      <c r="G58" s="3"/>
      <c r="H58" s="3"/>
    </row>
    <row r="59" spans="2:8" ht="27.75" customHeight="1">
      <c r="B59" s="4" t="s">
        <v>27</v>
      </c>
      <c r="C59" s="87" t="s">
        <v>82</v>
      </c>
      <c r="D59" s="47" t="s">
        <v>96</v>
      </c>
      <c r="E59" s="3" t="s">
        <v>10</v>
      </c>
      <c r="F59" s="3">
        <v>2</v>
      </c>
      <c r="G59" s="3">
        <v>0</v>
      </c>
      <c r="H59" s="3">
        <f>G59*F59</f>
        <v>0</v>
      </c>
    </row>
    <row r="60" spans="2:8">
      <c r="B60" s="4"/>
      <c r="C60" s="4"/>
      <c r="D60" s="6"/>
      <c r="E60" s="3"/>
      <c r="F60" s="3"/>
      <c r="G60" s="3"/>
      <c r="H60" s="3"/>
    </row>
    <row r="61" spans="2:8" ht="25.5">
      <c r="B61" s="4" t="s">
        <v>28</v>
      </c>
      <c r="C61" s="87" t="s">
        <v>53</v>
      </c>
      <c r="D61" s="95" t="s">
        <v>97</v>
      </c>
      <c r="E61" s="3" t="s">
        <v>11</v>
      </c>
      <c r="F61" s="51">
        <v>92</v>
      </c>
      <c r="G61" s="51">
        <v>0</v>
      </c>
      <c r="H61" s="3">
        <f>F61*G61</f>
        <v>0</v>
      </c>
    </row>
    <row r="62" spans="2:8">
      <c r="B62" s="4"/>
      <c r="C62" s="4"/>
      <c r="D62" s="6"/>
      <c r="E62" s="3"/>
      <c r="F62" s="51"/>
      <c r="G62" s="51"/>
      <c r="H62" s="3"/>
    </row>
    <row r="63" spans="2:8" ht="38.25" customHeight="1">
      <c r="B63" s="4" t="s">
        <v>29</v>
      </c>
      <c r="C63" s="4" t="s">
        <v>52</v>
      </c>
      <c r="D63" s="47" t="s">
        <v>98</v>
      </c>
      <c r="E63" s="3" t="s">
        <v>11</v>
      </c>
      <c r="F63" s="51">
        <v>8</v>
      </c>
      <c r="G63" s="51">
        <v>0</v>
      </c>
      <c r="H63" s="3">
        <f>F63*G63</f>
        <v>0</v>
      </c>
    </row>
    <row r="64" spans="2:8">
      <c r="B64" s="4"/>
      <c r="C64" s="4"/>
      <c r="D64" s="47"/>
      <c r="E64" s="3"/>
      <c r="F64" s="51"/>
      <c r="G64" s="51"/>
      <c r="H64" s="3"/>
    </row>
    <row r="65" spans="2:8" ht="25.5">
      <c r="B65" s="87" t="s">
        <v>31</v>
      </c>
      <c r="C65" s="87" t="s">
        <v>51</v>
      </c>
      <c r="D65" s="6" t="s">
        <v>99</v>
      </c>
      <c r="E65" s="3" t="s">
        <v>16</v>
      </c>
      <c r="F65" s="51">
        <v>23</v>
      </c>
      <c r="G65" s="51">
        <v>0</v>
      </c>
      <c r="H65" s="3">
        <f>F65*G65</f>
        <v>0</v>
      </c>
    </row>
    <row r="66" spans="2:8">
      <c r="B66" s="4"/>
      <c r="C66" s="4"/>
      <c r="D66" s="56"/>
      <c r="E66" s="3"/>
      <c r="F66" s="51"/>
      <c r="G66" s="51"/>
      <c r="H66" s="3"/>
    </row>
    <row r="67" spans="2:8" ht="25.5">
      <c r="B67" s="4" t="s">
        <v>30</v>
      </c>
      <c r="C67" s="4" t="s">
        <v>21</v>
      </c>
      <c r="D67" s="6" t="s">
        <v>50</v>
      </c>
      <c r="E67" s="3" t="s">
        <v>10</v>
      </c>
      <c r="F67" s="51">
        <v>4</v>
      </c>
      <c r="G67" s="51">
        <v>0</v>
      </c>
      <c r="H67" s="3">
        <f>F67*G67</f>
        <v>0</v>
      </c>
    </row>
    <row r="68" spans="2:8">
      <c r="B68" s="4"/>
      <c r="C68" s="4"/>
      <c r="D68" s="6"/>
      <c r="E68" s="3"/>
      <c r="F68" s="3"/>
      <c r="G68" s="3"/>
      <c r="H68" s="3"/>
    </row>
    <row r="69" spans="2:8">
      <c r="B69" s="26"/>
      <c r="C69" s="14" t="s">
        <v>17</v>
      </c>
      <c r="D69" s="92" t="s">
        <v>49</v>
      </c>
      <c r="E69" s="8"/>
      <c r="F69" s="94"/>
      <c r="G69" s="94"/>
      <c r="H69" s="13">
        <f>SUM(H58:H68)</f>
        <v>0</v>
      </c>
    </row>
    <row r="70" spans="2:8">
      <c r="B70" s="69"/>
      <c r="C70" s="33"/>
      <c r="D70" s="25"/>
      <c r="E70" s="22"/>
      <c r="F70" s="93"/>
      <c r="G70" s="93"/>
      <c r="H70" s="20"/>
    </row>
    <row r="71" spans="2:8" s="36" customFormat="1" ht="15.75">
      <c r="B71" s="37"/>
      <c r="C71" s="37" t="s">
        <v>48</v>
      </c>
      <c r="D71" s="38" t="s">
        <v>83</v>
      </c>
      <c r="E71" s="46"/>
      <c r="F71" s="46"/>
      <c r="G71" s="46"/>
      <c r="H71" s="46"/>
    </row>
    <row r="72" spans="2:8">
      <c r="B72" s="4"/>
      <c r="C72" s="4"/>
      <c r="D72" s="6"/>
      <c r="E72" s="3"/>
      <c r="F72" s="3"/>
      <c r="G72" s="3"/>
      <c r="H72" s="3"/>
    </row>
    <row r="73" spans="2:8">
      <c r="B73" s="26"/>
      <c r="C73" s="14">
        <v>5</v>
      </c>
      <c r="D73" s="92" t="s">
        <v>47</v>
      </c>
      <c r="E73" s="8"/>
      <c r="F73" s="8"/>
      <c r="G73" s="8"/>
      <c r="H73" s="13">
        <f>SUM(H72:H72)</f>
        <v>0</v>
      </c>
    </row>
    <row r="74" spans="2:8">
      <c r="B74" s="26"/>
      <c r="C74" s="14"/>
      <c r="D74" s="92"/>
      <c r="E74" s="8"/>
      <c r="F74" s="8"/>
      <c r="G74" s="8"/>
      <c r="H74" s="91"/>
    </row>
    <row r="75" spans="2:8" s="36" customFormat="1" ht="15.75">
      <c r="B75" s="37"/>
      <c r="C75" s="37" t="s">
        <v>40</v>
      </c>
      <c r="D75" s="38" t="s">
        <v>35</v>
      </c>
      <c r="E75" s="46"/>
      <c r="F75" s="88"/>
      <c r="G75" s="88"/>
      <c r="H75" s="90"/>
    </row>
    <row r="76" spans="2:8">
      <c r="B76" s="4"/>
      <c r="C76" s="87"/>
      <c r="D76" s="6"/>
      <c r="E76" s="3"/>
      <c r="F76" s="51"/>
      <c r="G76" s="51"/>
      <c r="H76" s="3"/>
    </row>
    <row r="77" spans="2:8" ht="25.5">
      <c r="B77" s="4" t="s">
        <v>32</v>
      </c>
      <c r="C77" s="87" t="s">
        <v>46</v>
      </c>
      <c r="D77" s="6" t="s">
        <v>84</v>
      </c>
      <c r="E77" s="3" t="s">
        <v>10</v>
      </c>
      <c r="F77" s="51">
        <v>2</v>
      </c>
      <c r="G77" s="51">
        <v>0</v>
      </c>
      <c r="H77" s="3">
        <f>F77*G77</f>
        <v>0</v>
      </c>
    </row>
    <row r="78" spans="2:8">
      <c r="B78" s="4"/>
      <c r="C78" s="87"/>
      <c r="D78" s="6"/>
      <c r="E78" s="3"/>
      <c r="F78" s="51"/>
      <c r="G78" s="51"/>
      <c r="H78" s="3"/>
    </row>
    <row r="79" spans="2:8" ht="25.5">
      <c r="B79" s="4" t="s">
        <v>27</v>
      </c>
      <c r="C79" s="87" t="s">
        <v>45</v>
      </c>
      <c r="D79" s="6" t="s">
        <v>44</v>
      </c>
      <c r="E79" s="3" t="s">
        <v>10</v>
      </c>
      <c r="F79" s="51">
        <v>2</v>
      </c>
      <c r="G79" s="51">
        <v>0</v>
      </c>
      <c r="H79" s="3">
        <f>F79*G79</f>
        <v>0</v>
      </c>
    </row>
    <row r="80" spans="2:8">
      <c r="B80" s="4"/>
      <c r="C80" s="4"/>
      <c r="D80" s="6"/>
      <c r="E80" s="3"/>
      <c r="F80" s="51"/>
      <c r="G80" s="51"/>
      <c r="H80" s="3"/>
    </row>
    <row r="81" spans="2:8" ht="39.75" customHeight="1">
      <c r="B81" s="4" t="s">
        <v>28</v>
      </c>
      <c r="C81" s="87" t="s">
        <v>43</v>
      </c>
      <c r="D81" s="6" t="s">
        <v>107</v>
      </c>
      <c r="E81" s="3" t="s">
        <v>10</v>
      </c>
      <c r="F81" s="51">
        <v>2</v>
      </c>
      <c r="G81" s="51">
        <v>0</v>
      </c>
      <c r="H81" s="3">
        <f>F81*G81</f>
        <v>0</v>
      </c>
    </row>
    <row r="82" spans="2:8" s="71" customFormat="1">
      <c r="B82" s="87"/>
      <c r="C82" s="87"/>
      <c r="D82" s="56"/>
      <c r="E82" s="51"/>
      <c r="F82" s="51"/>
      <c r="G82" s="51"/>
      <c r="H82" s="51"/>
    </row>
    <row r="83" spans="2:8" ht="25.5">
      <c r="B83" s="4" t="s">
        <v>29</v>
      </c>
      <c r="C83" s="87" t="s">
        <v>42</v>
      </c>
      <c r="D83" s="6" t="s">
        <v>41</v>
      </c>
      <c r="E83" s="3" t="s">
        <v>10</v>
      </c>
      <c r="F83" s="51">
        <v>1</v>
      </c>
      <c r="G83" s="51">
        <v>0</v>
      </c>
      <c r="H83" s="3">
        <f>F83*G83</f>
        <v>0</v>
      </c>
    </row>
    <row r="84" spans="2:8">
      <c r="B84" s="4"/>
      <c r="C84" s="4"/>
      <c r="D84" s="6"/>
      <c r="E84" s="3"/>
      <c r="F84" s="51"/>
      <c r="G84" s="51"/>
      <c r="H84" s="3"/>
    </row>
    <row r="85" spans="2:8">
      <c r="B85" s="7"/>
      <c r="C85" s="11" t="s">
        <v>40</v>
      </c>
      <c r="D85" s="12" t="s">
        <v>39</v>
      </c>
      <c r="E85" s="8"/>
      <c r="F85" s="89"/>
      <c r="G85" s="89"/>
      <c r="H85" s="13">
        <f>SUM(H76:H84)</f>
        <v>0</v>
      </c>
    </row>
    <row r="86" spans="2:8">
      <c r="B86" s="24"/>
      <c r="C86" s="21"/>
      <c r="D86" s="25"/>
      <c r="E86" s="22"/>
      <c r="F86" s="85"/>
      <c r="G86" s="85"/>
      <c r="H86" s="20"/>
    </row>
    <row r="87" spans="2:8" s="36" customFormat="1" ht="15.75">
      <c r="B87" s="37"/>
      <c r="C87" s="37" t="s">
        <v>22</v>
      </c>
      <c r="D87" s="38" t="s">
        <v>18</v>
      </c>
      <c r="E87" s="46"/>
      <c r="F87" s="88"/>
      <c r="G87" s="88"/>
      <c r="H87" s="46"/>
    </row>
    <row r="88" spans="2:8">
      <c r="B88" s="4"/>
      <c r="C88" s="4"/>
      <c r="D88" s="6"/>
      <c r="E88" s="3"/>
      <c r="F88" s="51"/>
      <c r="G88" s="51"/>
      <c r="H88" s="3"/>
    </row>
    <row r="89" spans="2:8">
      <c r="B89" s="4" t="s">
        <v>32</v>
      </c>
      <c r="C89" s="4"/>
      <c r="D89" s="6" t="s">
        <v>23</v>
      </c>
      <c r="E89" s="3" t="s">
        <v>19</v>
      </c>
      <c r="F89" s="51">
        <v>14</v>
      </c>
      <c r="G89" s="51">
        <v>0</v>
      </c>
      <c r="H89" s="3">
        <f>F89*G89</f>
        <v>0</v>
      </c>
    </row>
    <row r="90" spans="2:8">
      <c r="B90" s="4"/>
      <c r="C90" s="87"/>
      <c r="D90" s="6"/>
      <c r="E90" s="3"/>
      <c r="F90" s="51"/>
      <c r="G90" s="51"/>
      <c r="H90" s="3"/>
    </row>
    <row r="91" spans="2:8" ht="25.5">
      <c r="B91" s="4" t="s">
        <v>27</v>
      </c>
      <c r="C91" s="87"/>
      <c r="D91" s="6" t="s">
        <v>101</v>
      </c>
      <c r="E91" s="3" t="s">
        <v>38</v>
      </c>
      <c r="F91" s="51">
        <v>92</v>
      </c>
      <c r="G91" s="51">
        <v>0</v>
      </c>
      <c r="H91" s="3">
        <f>F91*G91</f>
        <v>0</v>
      </c>
    </row>
    <row r="92" spans="2:8">
      <c r="B92" s="4"/>
      <c r="C92" s="87"/>
      <c r="D92" s="6"/>
      <c r="E92" s="3"/>
      <c r="F92" s="51"/>
      <c r="G92" s="51"/>
      <c r="H92" s="3"/>
    </row>
    <row r="93" spans="2:8">
      <c r="B93" s="4" t="s">
        <v>28</v>
      </c>
      <c r="C93" s="4"/>
      <c r="D93" s="6" t="s">
        <v>77</v>
      </c>
      <c r="E93" s="3" t="s">
        <v>37</v>
      </c>
      <c r="F93" s="3">
        <v>1</v>
      </c>
      <c r="G93" s="3">
        <v>0</v>
      </c>
      <c r="H93" s="3">
        <f>F93*G93</f>
        <v>0</v>
      </c>
    </row>
    <row r="94" spans="2:8">
      <c r="B94" s="4"/>
      <c r="C94" s="4"/>
      <c r="D94" s="6"/>
      <c r="E94" s="3"/>
      <c r="F94" s="3"/>
      <c r="G94" s="3"/>
      <c r="H94" s="3"/>
    </row>
    <row r="95" spans="2:8">
      <c r="B95" s="4" t="s">
        <v>29</v>
      </c>
      <c r="C95" s="4"/>
      <c r="D95" s="6" t="s">
        <v>76</v>
      </c>
      <c r="E95" s="3" t="s">
        <v>37</v>
      </c>
      <c r="F95" s="51">
        <v>1</v>
      </c>
      <c r="G95" s="51">
        <v>0</v>
      </c>
      <c r="H95" s="3">
        <f>F95*G95</f>
        <v>0</v>
      </c>
    </row>
    <row r="96" spans="2:8">
      <c r="B96" s="4"/>
      <c r="C96" s="4"/>
      <c r="D96" s="6"/>
      <c r="E96" s="3"/>
      <c r="F96" s="51"/>
      <c r="G96" s="51"/>
      <c r="H96" s="3"/>
    </row>
    <row r="97" spans="1:9">
      <c r="B97" s="14"/>
      <c r="C97" s="11" t="s">
        <v>22</v>
      </c>
      <c r="D97" s="14" t="s">
        <v>20</v>
      </c>
      <c r="E97" s="14"/>
      <c r="F97" s="86"/>
      <c r="G97" s="86"/>
      <c r="H97" s="13">
        <f>SUM(H88:H96)</f>
        <v>0</v>
      </c>
    </row>
    <row r="98" spans="1:9">
      <c r="B98" s="69"/>
      <c r="C98" s="28"/>
      <c r="D98" s="25"/>
      <c r="E98" s="22"/>
      <c r="F98" s="85"/>
      <c r="G98" s="85"/>
      <c r="H98" s="69"/>
    </row>
    <row r="99" spans="1:9" ht="21" thickBot="1">
      <c r="B99" s="69"/>
      <c r="C99" s="69"/>
      <c r="D99" s="29" t="s">
        <v>88</v>
      </c>
      <c r="E99" s="28"/>
      <c r="F99" s="84"/>
      <c r="G99" s="84"/>
      <c r="H99" s="29"/>
    </row>
    <row r="100" spans="1:9">
      <c r="A100" s="69"/>
      <c r="B100" s="69"/>
      <c r="C100" s="30" t="s">
        <v>7</v>
      </c>
      <c r="D100" s="68" t="s">
        <v>8</v>
      </c>
      <c r="E100" s="68"/>
      <c r="F100" s="83"/>
      <c r="G100" s="82"/>
      <c r="H100" s="15">
        <f>H22</f>
        <v>0</v>
      </c>
      <c r="I100" s="69"/>
    </row>
    <row r="101" spans="1:9">
      <c r="A101" s="69"/>
      <c r="B101" s="69"/>
      <c r="C101" s="31" t="s">
        <v>14</v>
      </c>
      <c r="D101" s="69" t="s">
        <v>15</v>
      </c>
      <c r="E101" s="69"/>
      <c r="F101" s="81"/>
      <c r="G101" s="80"/>
      <c r="H101" s="16">
        <f>H36</f>
        <v>0</v>
      </c>
      <c r="I101" s="69"/>
    </row>
    <row r="102" spans="1:9">
      <c r="A102" s="69"/>
      <c r="B102" s="69"/>
      <c r="C102" s="31" t="s">
        <v>36</v>
      </c>
      <c r="D102" s="27" t="str">
        <f>D38</f>
        <v xml:space="preserve">VOZIŠČNE KONSTRUKCIJE </v>
      </c>
      <c r="E102" s="69"/>
      <c r="F102" s="81"/>
      <c r="G102" s="80"/>
      <c r="H102" s="16">
        <f>H55</f>
        <v>0</v>
      </c>
      <c r="I102" s="69"/>
    </row>
    <row r="103" spans="1:9">
      <c r="A103" s="69"/>
      <c r="B103" s="69"/>
      <c r="C103" s="32">
        <v>4</v>
      </c>
      <c r="D103" s="27" t="str">
        <f>D57</f>
        <v>ODVODNJAVANJE</v>
      </c>
      <c r="E103" s="69"/>
      <c r="F103" s="81"/>
      <c r="G103" s="80"/>
      <c r="H103" s="16">
        <f>H69</f>
        <v>0</v>
      </c>
      <c r="I103" s="69"/>
    </row>
    <row r="104" spans="1:9">
      <c r="A104" s="69"/>
      <c r="B104" s="69"/>
      <c r="C104" s="32">
        <v>5</v>
      </c>
      <c r="D104" s="69" t="s">
        <v>87</v>
      </c>
      <c r="E104" s="69"/>
      <c r="F104" s="81"/>
      <c r="G104" s="80"/>
      <c r="H104" s="16">
        <f>H73</f>
        <v>0</v>
      </c>
      <c r="I104" s="69"/>
    </row>
    <row r="105" spans="1:9">
      <c r="A105" s="69"/>
      <c r="B105" s="69"/>
      <c r="C105" s="32">
        <v>6</v>
      </c>
      <c r="D105" s="69" t="s">
        <v>35</v>
      </c>
      <c r="E105" s="69"/>
      <c r="F105" s="81"/>
      <c r="G105" s="80"/>
      <c r="H105" s="16">
        <f>H85</f>
        <v>0</v>
      </c>
      <c r="I105" s="69"/>
    </row>
    <row r="106" spans="1:9">
      <c r="A106" s="69"/>
      <c r="B106" s="69"/>
      <c r="C106" s="32">
        <v>7</v>
      </c>
      <c r="D106" s="27" t="s">
        <v>18</v>
      </c>
      <c r="E106" s="69"/>
      <c r="F106" s="81"/>
      <c r="G106" s="80"/>
      <c r="H106" s="16">
        <f>H97</f>
        <v>0</v>
      </c>
      <c r="I106" s="69"/>
    </row>
    <row r="107" spans="1:9">
      <c r="A107" s="69"/>
      <c r="B107" s="70"/>
      <c r="C107" s="32">
        <v>8</v>
      </c>
      <c r="D107" s="27" t="s">
        <v>106</v>
      </c>
      <c r="E107" s="69"/>
      <c r="F107" s="81"/>
      <c r="G107" s="80"/>
      <c r="H107" s="16">
        <f>SUM(H100:H106)*0.03</f>
        <v>0</v>
      </c>
    </row>
    <row r="108" spans="1:9" ht="13.5" thickBot="1">
      <c r="A108" s="69"/>
      <c r="B108" s="69"/>
      <c r="C108" s="79"/>
      <c r="D108" s="78"/>
      <c r="E108" s="77"/>
      <c r="F108" s="76"/>
      <c r="G108" s="75"/>
      <c r="H108" s="74"/>
    </row>
    <row r="109" spans="1:9" ht="16.5" thickBot="1">
      <c r="A109" s="69"/>
      <c r="B109" s="69"/>
      <c r="C109" s="17"/>
      <c r="D109" s="18" t="s">
        <v>25</v>
      </c>
      <c r="E109" s="18"/>
      <c r="F109" s="73"/>
      <c r="G109" s="73"/>
      <c r="H109" s="19">
        <f>SUM(H100:H108)</f>
        <v>0</v>
      </c>
    </row>
    <row r="110" spans="1:9" ht="16.5" thickTop="1">
      <c r="B110" s="69"/>
      <c r="C110" s="48"/>
      <c r="D110" s="49" t="s">
        <v>33</v>
      </c>
      <c r="E110" s="49"/>
      <c r="F110" s="72"/>
      <c r="G110" s="72"/>
      <c r="H110" s="50">
        <f>H109*0.22</f>
        <v>0</v>
      </c>
    </row>
    <row r="111" spans="1:9" ht="18.75" thickBot="1">
      <c r="C111" s="52"/>
      <c r="D111" s="53" t="s">
        <v>26</v>
      </c>
      <c r="E111" s="54"/>
      <c r="F111" s="54"/>
      <c r="G111" s="54"/>
      <c r="H111" s="55">
        <f>H110+H109</f>
        <v>0</v>
      </c>
    </row>
  </sheetData>
  <mergeCells count="1">
    <mergeCell ref="B1:H1"/>
  </mergeCells>
  <pageMargins left="0.70866141732283461" right="0.31496062992125984" top="0.55118110236220474" bottom="0.55118110236220474" header="0.31496062992125984" footer="0.31496062992125984"/>
  <pageSetup paperSize="9" scale="90" orientation="portrait" horizontalDpi="4294967292" r:id="rId1"/>
  <headerFooter alignWithMargins="0">
    <oddHeader>&amp;A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zoomScalePageLayoutView="60" workbookViewId="0">
      <selection sqref="A1:XFD1048576"/>
    </sheetView>
  </sheetViews>
  <sheetFormatPr defaultRowHeight="12.75"/>
  <sheetData/>
  <pageMargins left="0.70866141732283461" right="0.31496062992125984" top="0.55118110236220474" bottom="0.55118110236220474" header="0.31496062992125984" footer="0.31496062992125984"/>
  <pageSetup paperSize="9" scale="90" orientation="portrait" r:id="rId1"/>
  <headerFooter alignWithMargins="0">
    <oddHeader>&amp;A</oddHead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workbookViewId="0">
      <selection activeCell="C5" sqref="C5:F5"/>
    </sheetView>
  </sheetViews>
  <sheetFormatPr defaultRowHeight="12.75"/>
  <cols>
    <col min="7" max="7" width="16.140625" customWidth="1"/>
  </cols>
  <sheetData>
    <row r="2" spans="2:7" ht="20.25">
      <c r="B2" s="57"/>
      <c r="C2" s="29" t="s">
        <v>34</v>
      </c>
      <c r="D2" s="28"/>
      <c r="E2" s="29"/>
      <c r="F2" s="29"/>
      <c r="G2" s="29"/>
    </row>
    <row r="3" spans="2:7" ht="13.5" thickBot="1">
      <c r="B3" s="57"/>
      <c r="C3" s="57"/>
      <c r="D3" s="57"/>
      <c r="E3" s="57"/>
      <c r="F3" s="57"/>
    </row>
    <row r="4" spans="2:7" ht="15">
      <c r="B4" s="66" t="s">
        <v>7</v>
      </c>
      <c r="C4" s="129" t="s">
        <v>86</v>
      </c>
      <c r="D4" s="130"/>
      <c r="E4" s="130"/>
      <c r="F4" s="131"/>
      <c r="G4" s="58">
        <f>CESTA!H109</f>
        <v>0</v>
      </c>
    </row>
    <row r="5" spans="2:7" ht="15.75" thickBot="1">
      <c r="B5" s="67" t="s">
        <v>14</v>
      </c>
      <c r="C5" s="135" t="s">
        <v>85</v>
      </c>
      <c r="D5" s="136"/>
      <c r="E5" s="136"/>
      <c r="F5" s="137"/>
      <c r="G5" s="59"/>
    </row>
    <row r="6" spans="2:7" ht="16.5" thickBot="1">
      <c r="B6" s="17"/>
      <c r="C6" s="132" t="s">
        <v>25</v>
      </c>
      <c r="D6" s="133"/>
      <c r="E6" s="133"/>
      <c r="F6" s="134"/>
      <c r="G6" s="60">
        <f>SUM(G4:G5)</f>
        <v>0</v>
      </c>
    </row>
    <row r="7" spans="2:7" ht="16.5" thickTop="1">
      <c r="B7" s="48"/>
      <c r="C7" s="49" t="s">
        <v>33</v>
      </c>
      <c r="D7" s="49"/>
      <c r="E7" s="49"/>
      <c r="F7" s="49"/>
      <c r="G7" s="61">
        <f>G6*0.22</f>
        <v>0</v>
      </c>
    </row>
    <row r="8" spans="2:7" ht="18.75" thickBot="1">
      <c r="B8" s="62"/>
      <c r="C8" s="63" t="s">
        <v>26</v>
      </c>
      <c r="D8" s="64"/>
      <c r="E8" s="64"/>
      <c r="F8" s="64"/>
      <c r="G8" s="65">
        <f>G7+G6</f>
        <v>0</v>
      </c>
    </row>
  </sheetData>
  <mergeCells count="3">
    <mergeCell ref="C4:F4"/>
    <mergeCell ref="C6:F6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CESTA</vt:lpstr>
      <vt:lpstr>JAVNA RAZSVETLJAVA</vt:lpstr>
      <vt:lpstr>REKAPITULACIJA</vt:lpstr>
      <vt:lpstr>CESTA!Tiskanje_naslovov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Martin Breznik</cp:lastModifiedBy>
  <cp:lastPrinted>2014-06-14T20:26:47Z</cp:lastPrinted>
  <dcterms:created xsi:type="dcterms:W3CDTF">1998-06-30T10:52:36Z</dcterms:created>
  <dcterms:modified xsi:type="dcterms:W3CDTF">2016-09-21T11:57:19Z</dcterms:modified>
</cp:coreProperties>
</file>